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a Naman\Desktop\FDPP Q2 2018\"/>
    </mc:Choice>
  </mc:AlternateContent>
  <xr:revisionPtr revIDLastSave="0" documentId="8_{17E9EC39-3362-41A0-AF5A-B956E862194E}" xr6:coauthVersionLast="34" xr6:coauthVersionMax="34" xr10:uidLastSave="{00000000-0000-0000-0000-000000000000}"/>
  <bookViews>
    <workbookView xWindow="0" yWindow="0" windowWidth="20490" windowHeight="7545" xr2:uid="{A8A1B7ED-60F1-4887-82E3-6B6A4B403523}"/>
  </bookViews>
  <sheets>
    <sheet name="Jun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G10" i="1"/>
  <c r="G12" i="1"/>
  <c r="G13" i="1"/>
  <c r="G14" i="1"/>
  <c r="B15" i="1"/>
  <c r="G15" i="1" s="1"/>
  <c r="C15" i="1"/>
  <c r="G16" i="1"/>
  <c r="B17" i="1"/>
  <c r="C17" i="1"/>
  <c r="D17" i="1"/>
  <c r="E17" i="1"/>
  <c r="F17" i="1"/>
  <c r="G17" i="1"/>
  <c r="G18" i="1"/>
  <c r="G19" i="1"/>
  <c r="G20" i="1"/>
  <c r="G21" i="1"/>
  <c r="G22" i="1"/>
  <c r="G23" i="1"/>
  <c r="G24" i="1"/>
  <c r="C25" i="1"/>
  <c r="G25" i="1" s="1"/>
  <c r="G26" i="1"/>
  <c r="G28" i="1"/>
  <c r="G29" i="1"/>
  <c r="G30" i="1"/>
  <c r="G31" i="1"/>
  <c r="G32" i="1"/>
  <c r="C33" i="1"/>
  <c r="G33" i="1" s="1"/>
  <c r="G34" i="1"/>
  <c r="G35" i="1"/>
  <c r="C36" i="1"/>
  <c r="G36" i="1" s="1"/>
  <c r="G37" i="1"/>
  <c r="G38" i="1"/>
  <c r="G39" i="1"/>
  <c r="C40" i="1"/>
  <c r="G40" i="1" s="1"/>
  <c r="G41" i="1"/>
  <c r="G42" i="1"/>
  <c r="G43" i="1"/>
  <c r="G44" i="1"/>
  <c r="G45" i="1"/>
  <c r="G46" i="1"/>
  <c r="B47" i="1"/>
  <c r="D47" i="1"/>
  <c r="D48" i="1" s="1"/>
  <c r="E47" i="1"/>
  <c r="E48" i="1" s="1"/>
  <c r="F47" i="1"/>
  <c r="B48" i="1"/>
  <c r="F48" i="1"/>
  <c r="G47" i="1" l="1"/>
  <c r="C47" i="1"/>
  <c r="C48" i="1" s="1"/>
  <c r="G48" i="1" s="1"/>
  <c r="G49" i="1" s="1"/>
</calcChain>
</file>

<file path=xl/sharedStrings.xml><?xml version="1.0" encoding="utf-8"?>
<sst xmlns="http://schemas.openxmlformats.org/spreadsheetml/2006/main" count="60" uniqueCount="59">
  <si>
    <t xml:space="preserve"> Municipal Accountant</t>
  </si>
  <si>
    <t>MDRRMO</t>
  </si>
  <si>
    <t>ROWENA F. ALBINO</t>
  </si>
  <si>
    <t>RODNEY M. SARMIENTO</t>
  </si>
  <si>
    <t>Certified Correct:</t>
  </si>
  <si>
    <t>Prepared by:</t>
  </si>
  <si>
    <t xml:space="preserve">     Unutilized Balance</t>
  </si>
  <si>
    <t xml:space="preserve">     Total Utilization</t>
  </si>
  <si>
    <t xml:space="preserve">     Transfers to other LGUs</t>
  </si>
  <si>
    <t xml:space="preserve">            Cross Drain</t>
  </si>
  <si>
    <t xml:space="preserve">     Const. of concrete protection of</t>
  </si>
  <si>
    <t xml:space="preserve">        signages</t>
  </si>
  <si>
    <t xml:space="preserve">     Provide &amp; Install proper warning </t>
  </si>
  <si>
    <t xml:space="preserve">     Personal protective equipments</t>
  </si>
  <si>
    <t xml:space="preserve">     Materials for flood early warning system</t>
  </si>
  <si>
    <t xml:space="preserve">     Clearing of water outlet - Looc Lake</t>
  </si>
  <si>
    <t xml:space="preserve">     Clearing of Madamguis creek</t>
  </si>
  <si>
    <t xml:space="preserve">     Clearing of market creek</t>
  </si>
  <si>
    <t xml:space="preserve">     Machinery &amp; Equipment</t>
  </si>
  <si>
    <t xml:space="preserve">     Repair of CCTV cameras</t>
  </si>
  <si>
    <t xml:space="preserve">     Repair of mini dump truck</t>
  </si>
  <si>
    <t xml:space="preserve">     Repair of backhoe</t>
  </si>
  <si>
    <t xml:space="preserve">     Repair/Rehab of Slope Protection</t>
  </si>
  <si>
    <t xml:space="preserve">     Fencing of evacuation facility</t>
  </si>
  <si>
    <t xml:space="preserve">     Const. of Drainage/Line Canal</t>
  </si>
  <si>
    <t xml:space="preserve">     National earthquake drill</t>
  </si>
  <si>
    <t xml:space="preserve">       times of disaster occurrence</t>
  </si>
  <si>
    <t xml:space="preserve">     Organize volunteers/rescuers in</t>
  </si>
  <si>
    <t xml:space="preserve">     Const. of Evacuation Center</t>
  </si>
  <si>
    <t xml:space="preserve">     Trainings</t>
  </si>
  <si>
    <t xml:space="preserve">       &amp; other supplies and materials</t>
  </si>
  <si>
    <t xml:space="preserve">     Purchase of raincoats, sacks ,</t>
  </si>
  <si>
    <t xml:space="preserve">     Conduct of earthquake drill</t>
  </si>
  <si>
    <t xml:space="preserve">     Repair of Evacuation Center</t>
  </si>
  <si>
    <t xml:space="preserve">     Food Supplies</t>
  </si>
  <si>
    <t xml:space="preserve">     Medicines</t>
  </si>
  <si>
    <t>B. Utilization</t>
  </si>
  <si>
    <t xml:space="preserve">     Total Funds Available</t>
  </si>
  <si>
    <t xml:space="preserve">     Transfers/Grants</t>
  </si>
  <si>
    <t xml:space="preserve">        Special Trust Fund</t>
  </si>
  <si>
    <t xml:space="preserve">        transferred to the</t>
  </si>
  <si>
    <t xml:space="preserve">        Appropriations</t>
  </si>
  <si>
    <t xml:space="preserve">     Previous Year's</t>
  </si>
  <si>
    <t xml:space="preserve">     Continuing Appropriations</t>
  </si>
  <si>
    <t xml:space="preserve">     Current Appropriations </t>
  </si>
  <si>
    <t>A. Sources of Funds</t>
  </si>
  <si>
    <t>Fund (QRF)</t>
  </si>
  <si>
    <t>Sources</t>
  </si>
  <si>
    <t>LGUs</t>
  </si>
  <si>
    <t>Mitigation Fund</t>
  </si>
  <si>
    <t>Quick Response</t>
  </si>
  <si>
    <t>Particulars</t>
  </si>
  <si>
    <t>Total</t>
  </si>
  <si>
    <t>From Other</t>
  </si>
  <si>
    <t>NDRRMF</t>
  </si>
  <si>
    <t>LRRRMF</t>
  </si>
  <si>
    <t>Municipality of Castillejos, Zambales</t>
  </si>
  <si>
    <t>For the Month - June 30, 2018</t>
  </si>
  <si>
    <t>LOCAL DISASTER RISK REDUCTION AND MANAGEMENT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</si>
</sst>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\P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0" applyNumberFormat="1"/>
    <xf numFmtId="164" fontId="0" fillId="0" borderId="2" xfId="0" applyNumberFormat="1" applyBorder="1"/>
    <xf numFmtId="43" fontId="0" fillId="0" borderId="2" xfId="0" applyNumberFormat="1" applyBorder="1"/>
    <xf numFmtId="0" fontId="0" fillId="0" borderId="3" xfId="0" applyBorder="1"/>
    <xf numFmtId="43" fontId="0" fillId="0" borderId="4" xfId="0" applyNumberFormat="1" applyBorder="1"/>
    <xf numFmtId="43" fontId="0" fillId="0" borderId="3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3" xfId="0" applyFont="1" applyBorder="1"/>
    <xf numFmtId="43" fontId="2" fillId="0" borderId="3" xfId="0" applyNumberFormat="1" applyFont="1" applyBorder="1"/>
    <xf numFmtId="43" fontId="0" fillId="0" borderId="7" xfId="0" applyNumberFormat="1" applyBorder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9" xfId="0" applyBorder="1"/>
    <xf numFmtId="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%205%25-calamity%20f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2017"/>
      <sheetName val="Jan"/>
      <sheetName val="Feb"/>
      <sheetName val="March"/>
      <sheetName val="April"/>
      <sheetName val="May"/>
      <sheetName val="June"/>
      <sheetName val="July"/>
      <sheetName val="Aug"/>
      <sheetName val="Sept"/>
      <sheetName val="Oct"/>
      <sheetName val="Nov"/>
      <sheetName val="Dec"/>
      <sheetName val="Sheet1"/>
    </sheetNames>
    <sheetDataSet>
      <sheetData sheetId="0"/>
      <sheetData sheetId="1"/>
      <sheetData sheetId="2"/>
      <sheetData sheetId="3"/>
      <sheetData sheetId="4">
        <row r="56">
          <cell r="F56">
            <v>22168736.397999998</v>
          </cell>
        </row>
      </sheetData>
      <sheetData sheetId="5">
        <row r="60">
          <cell r="F60">
            <v>21853931.715999998</v>
          </cell>
        </row>
      </sheetData>
      <sheetData sheetId="6">
        <row r="53">
          <cell r="F53">
            <v>22480479.577499997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08E0-A4CC-4C23-937A-69DC72F76F34}">
  <dimension ref="A1:K55"/>
  <sheetViews>
    <sheetView tabSelected="1" workbookViewId="0">
      <selection activeCell="J13" sqref="J13"/>
    </sheetView>
  </sheetViews>
  <sheetFormatPr defaultRowHeight="15" x14ac:dyDescent="0.25"/>
  <cols>
    <col min="1" max="1" width="32" customWidth="1"/>
    <col min="2" max="2" width="17.140625" customWidth="1"/>
    <col min="3" max="3" width="16.85546875" customWidth="1"/>
    <col min="4" max="4" width="13.28515625" customWidth="1"/>
    <col min="5" max="5" width="15.7109375" customWidth="1"/>
    <col min="6" max="6" width="14.85546875" customWidth="1"/>
    <col min="7" max="7" width="17.28515625" customWidth="1"/>
    <col min="8" max="8" width="12.28515625" bestFit="1" customWidth="1"/>
  </cols>
  <sheetData>
    <row r="1" spans="1:11" x14ac:dyDescent="0.25">
      <c r="A1" s="1" t="s">
        <v>58</v>
      </c>
      <c r="B1" s="1"/>
      <c r="C1" s="1"/>
      <c r="D1" s="1"/>
      <c r="E1" s="1"/>
      <c r="F1" s="1"/>
      <c r="G1" s="1"/>
    </row>
    <row r="2" spans="1:11" x14ac:dyDescent="0.25">
      <c r="A2" s="1" t="s">
        <v>57</v>
      </c>
      <c r="B2" s="1"/>
      <c r="C2" s="1"/>
      <c r="D2" s="1"/>
      <c r="E2" s="1"/>
      <c r="F2" s="1"/>
      <c r="G2" s="1"/>
    </row>
    <row r="3" spans="1:11" x14ac:dyDescent="0.25">
      <c r="A3" s="1" t="s">
        <v>56</v>
      </c>
      <c r="B3" s="1"/>
      <c r="C3" s="1"/>
      <c r="D3" s="1"/>
      <c r="E3" s="1"/>
      <c r="F3" s="1"/>
      <c r="G3" s="1"/>
    </row>
    <row r="5" spans="1:11" x14ac:dyDescent="0.25">
      <c r="A5" s="27"/>
      <c r="B5" s="26" t="s">
        <v>55</v>
      </c>
      <c r="C5" s="25"/>
      <c r="D5" s="24" t="s">
        <v>54</v>
      </c>
      <c r="E5" s="24" t="s">
        <v>53</v>
      </c>
      <c r="F5" s="24" t="s">
        <v>53</v>
      </c>
      <c r="G5" s="24" t="s">
        <v>52</v>
      </c>
    </row>
    <row r="6" spans="1:11" x14ac:dyDescent="0.25">
      <c r="A6" s="23" t="s">
        <v>51</v>
      </c>
      <c r="B6" s="24" t="s">
        <v>50</v>
      </c>
      <c r="C6" s="24" t="s">
        <v>49</v>
      </c>
      <c r="D6" s="21"/>
      <c r="E6" s="23" t="s">
        <v>48</v>
      </c>
      <c r="F6" s="23" t="s">
        <v>47</v>
      </c>
      <c r="G6" s="23"/>
    </row>
    <row r="7" spans="1:11" x14ac:dyDescent="0.25">
      <c r="A7" s="21"/>
      <c r="B7" s="23" t="s">
        <v>46</v>
      </c>
      <c r="C7" s="22">
        <v>0.7</v>
      </c>
      <c r="D7" s="21"/>
      <c r="E7" s="21"/>
      <c r="F7" s="21"/>
      <c r="G7" s="21"/>
    </row>
    <row r="8" spans="1:11" x14ac:dyDescent="0.25">
      <c r="A8" s="18"/>
      <c r="B8" s="20">
        <v>0.3</v>
      </c>
      <c r="C8" s="19"/>
      <c r="D8" s="18"/>
      <c r="E8" s="18"/>
      <c r="F8" s="18"/>
      <c r="G8" s="18"/>
    </row>
    <row r="9" spans="1:11" x14ac:dyDescent="0.25">
      <c r="A9" s="17" t="s">
        <v>45</v>
      </c>
      <c r="B9" s="15"/>
      <c r="C9" s="15"/>
      <c r="D9" s="15"/>
      <c r="E9" s="15"/>
      <c r="F9" s="15"/>
      <c r="G9" s="15"/>
      <c r="K9" s="2"/>
    </row>
    <row r="10" spans="1:11" x14ac:dyDescent="0.25">
      <c r="A10" s="8" t="s">
        <v>44</v>
      </c>
      <c r="B10" s="16">
        <f>5216397.32*0.3</f>
        <v>1564919.196</v>
      </c>
      <c r="C10" s="16">
        <f>5216397.32*0.7</f>
        <v>3651478.1239999998</v>
      </c>
      <c r="D10" s="10"/>
      <c r="E10" s="10"/>
      <c r="F10" s="10"/>
      <c r="G10" s="16">
        <f>SUM(B10:F10)</f>
        <v>5216397.32</v>
      </c>
    </row>
    <row r="11" spans="1:11" x14ac:dyDescent="0.25">
      <c r="A11" s="8" t="s">
        <v>43</v>
      </c>
      <c r="B11" s="10"/>
      <c r="C11" s="10"/>
      <c r="D11" s="10"/>
      <c r="E11" s="10"/>
      <c r="F11" s="10"/>
      <c r="G11" s="10"/>
    </row>
    <row r="12" spans="1:11" x14ac:dyDescent="0.25">
      <c r="A12" s="8" t="s">
        <v>42</v>
      </c>
      <c r="B12" s="10"/>
      <c r="C12" s="10"/>
      <c r="D12" s="10"/>
      <c r="E12" s="10"/>
      <c r="F12" s="10"/>
      <c r="G12" s="10">
        <f>SUM(B12:F12)</f>
        <v>0</v>
      </c>
    </row>
    <row r="13" spans="1:11" x14ac:dyDescent="0.25">
      <c r="A13" s="8" t="s">
        <v>41</v>
      </c>
      <c r="B13" s="10"/>
      <c r="C13" s="10"/>
      <c r="D13" s="10"/>
      <c r="E13" s="10"/>
      <c r="F13" s="10"/>
      <c r="G13" s="10">
        <f>SUM(B13:F13)</f>
        <v>0</v>
      </c>
    </row>
    <row r="14" spans="1:11" x14ac:dyDescent="0.25">
      <c r="A14" s="8" t="s">
        <v>40</v>
      </c>
      <c r="B14" s="10"/>
      <c r="C14" s="10"/>
      <c r="D14" s="10"/>
      <c r="E14" s="10"/>
      <c r="F14" s="10"/>
      <c r="G14" s="10">
        <f>SUM(B14:F14)</f>
        <v>0</v>
      </c>
    </row>
    <row r="15" spans="1:11" x14ac:dyDescent="0.25">
      <c r="A15" s="8" t="s">
        <v>39</v>
      </c>
      <c r="B15" s="10">
        <f>18869407.26*0.3</f>
        <v>5660822.1780000003</v>
      </c>
      <c r="C15" s="10">
        <f>18869407.26*0.7</f>
        <v>13208585.082</v>
      </c>
      <c r="D15" s="10"/>
      <c r="E15" s="10"/>
      <c r="F15" s="10"/>
      <c r="G15" s="10">
        <f>SUM(B15:F15)</f>
        <v>18869407.260000002</v>
      </c>
    </row>
    <row r="16" spans="1:11" x14ac:dyDescent="0.25">
      <c r="A16" s="8" t="s">
        <v>38</v>
      </c>
      <c r="B16" s="12"/>
      <c r="C16" s="12"/>
      <c r="D16" s="12"/>
      <c r="E16" s="12"/>
      <c r="F16" s="12"/>
      <c r="G16" s="12">
        <f>SUM(B16:F16)</f>
        <v>0</v>
      </c>
    </row>
    <row r="17" spans="1:7" x14ac:dyDescent="0.25">
      <c r="A17" s="8" t="s">
        <v>37</v>
      </c>
      <c r="B17" s="9">
        <f>SUM(B10:B16)</f>
        <v>7225741.3739999998</v>
      </c>
      <c r="C17" s="9">
        <f>SUM(C10:C16)</f>
        <v>16860063.206</v>
      </c>
      <c r="D17" s="9">
        <f>SUM(D10:D16)</f>
        <v>0</v>
      </c>
      <c r="E17" s="9">
        <f>SUM(E10:E16)</f>
        <v>0</v>
      </c>
      <c r="F17" s="9">
        <f>SUM(F10:F16)</f>
        <v>0</v>
      </c>
      <c r="G17" s="9">
        <f>SUM(B17:F17)</f>
        <v>24085804.579999998</v>
      </c>
    </row>
    <row r="18" spans="1:7" x14ac:dyDescent="0.25">
      <c r="A18" s="8" t="s">
        <v>36</v>
      </c>
      <c r="B18" s="15"/>
      <c r="C18" s="15"/>
      <c r="D18" s="15"/>
      <c r="E18" s="15"/>
      <c r="F18" s="15"/>
      <c r="G18" s="15">
        <f>SUM(B18:F18)</f>
        <v>0</v>
      </c>
    </row>
    <row r="19" spans="1:7" x14ac:dyDescent="0.25">
      <c r="A19" s="8" t="s">
        <v>35</v>
      </c>
      <c r="B19" s="10"/>
      <c r="C19" s="10"/>
      <c r="D19" s="10"/>
      <c r="E19" s="10"/>
      <c r="F19" s="10"/>
      <c r="G19" s="10">
        <f>SUM(B19:F19)</f>
        <v>0</v>
      </c>
    </row>
    <row r="20" spans="1:7" x14ac:dyDescent="0.25">
      <c r="A20" s="8" t="s">
        <v>34</v>
      </c>
      <c r="B20" s="10"/>
      <c r="C20" s="10"/>
      <c r="D20" s="10"/>
      <c r="E20" s="10"/>
      <c r="F20" s="10"/>
      <c r="G20" s="10">
        <f>SUM(B20:F20)</f>
        <v>0</v>
      </c>
    </row>
    <row r="21" spans="1:7" x14ac:dyDescent="0.25">
      <c r="A21" s="8" t="s">
        <v>33</v>
      </c>
      <c r="B21" s="10"/>
      <c r="C21" s="10"/>
      <c r="D21" s="10"/>
      <c r="E21" s="10"/>
      <c r="F21" s="10"/>
      <c r="G21" s="10">
        <f>SUM(B21:F21)</f>
        <v>0</v>
      </c>
    </row>
    <row r="22" spans="1:7" x14ac:dyDescent="0.25">
      <c r="A22" s="8" t="s">
        <v>32</v>
      </c>
      <c r="B22" s="10"/>
      <c r="C22" s="10"/>
      <c r="D22" s="10"/>
      <c r="E22" s="10"/>
      <c r="F22" s="10"/>
      <c r="G22" s="10">
        <f>SUM(B22:F22)</f>
        <v>0</v>
      </c>
    </row>
    <row r="23" spans="1:7" x14ac:dyDescent="0.25">
      <c r="A23" s="8" t="s">
        <v>31</v>
      </c>
      <c r="B23" s="10"/>
      <c r="C23" s="10"/>
      <c r="D23" s="10"/>
      <c r="E23" s="10"/>
      <c r="F23" s="10"/>
      <c r="G23" s="10">
        <f>SUM(B23:F23)</f>
        <v>0</v>
      </c>
    </row>
    <row r="24" spans="1:7" x14ac:dyDescent="0.25">
      <c r="A24" s="8" t="s">
        <v>30</v>
      </c>
      <c r="B24" s="10"/>
      <c r="C24" s="10">
        <v>19050</v>
      </c>
      <c r="D24" s="10"/>
      <c r="E24" s="10"/>
      <c r="F24" s="10"/>
      <c r="G24" s="10">
        <f>SUM(B24:F24)</f>
        <v>19050</v>
      </c>
    </row>
    <row r="25" spans="1:7" x14ac:dyDescent="0.25">
      <c r="A25" s="8" t="s">
        <v>29</v>
      </c>
      <c r="B25" s="10"/>
      <c r="C25" s="14">
        <f>11300+4000+68175+9000</f>
        <v>92475</v>
      </c>
      <c r="D25" s="10"/>
      <c r="E25" s="10"/>
      <c r="F25" s="10"/>
      <c r="G25" s="10">
        <f>SUM(B25:F25)</f>
        <v>92475</v>
      </c>
    </row>
    <row r="26" spans="1:7" x14ac:dyDescent="0.25">
      <c r="A26" s="8" t="s">
        <v>28</v>
      </c>
      <c r="B26" s="10"/>
      <c r="C26" s="8"/>
      <c r="D26" s="10"/>
      <c r="E26" s="10"/>
      <c r="F26" s="10"/>
      <c r="G26" s="10">
        <f>SUM(B26:F26)</f>
        <v>0</v>
      </c>
    </row>
    <row r="27" spans="1:7" x14ac:dyDescent="0.25">
      <c r="A27" s="8" t="s">
        <v>27</v>
      </c>
      <c r="B27" s="10"/>
      <c r="C27" s="8"/>
      <c r="D27" s="10"/>
      <c r="E27" s="10"/>
      <c r="F27" s="10"/>
      <c r="G27" s="10"/>
    </row>
    <row r="28" spans="1:7" x14ac:dyDescent="0.25">
      <c r="A28" s="8" t="s">
        <v>26</v>
      </c>
      <c r="B28" s="10"/>
      <c r="C28" s="10"/>
      <c r="D28" s="10"/>
      <c r="E28" s="10"/>
      <c r="F28" s="10"/>
      <c r="G28" s="10">
        <f>C28</f>
        <v>0</v>
      </c>
    </row>
    <row r="29" spans="1:7" x14ac:dyDescent="0.25">
      <c r="A29" s="8" t="s">
        <v>25</v>
      </c>
      <c r="B29" s="10"/>
      <c r="C29" s="10"/>
      <c r="D29" s="10"/>
      <c r="E29" s="10"/>
      <c r="F29" s="10"/>
      <c r="G29" s="10">
        <f>C29</f>
        <v>0</v>
      </c>
    </row>
    <row r="30" spans="1:7" x14ac:dyDescent="0.25">
      <c r="A30" s="8" t="s">
        <v>24</v>
      </c>
      <c r="B30" s="10"/>
      <c r="C30" s="10"/>
      <c r="D30" s="10"/>
      <c r="E30" s="10"/>
      <c r="F30" s="10"/>
      <c r="G30" s="10">
        <f>SUM(B30:F30)</f>
        <v>0</v>
      </c>
    </row>
    <row r="31" spans="1:7" x14ac:dyDescent="0.25">
      <c r="A31" s="8" t="s">
        <v>23</v>
      </c>
      <c r="B31" s="10"/>
      <c r="C31" s="10"/>
      <c r="D31" s="10"/>
      <c r="E31" s="10"/>
      <c r="F31" s="10"/>
      <c r="G31" s="10">
        <f>C31</f>
        <v>0</v>
      </c>
    </row>
    <row r="32" spans="1:7" x14ac:dyDescent="0.25">
      <c r="A32" s="13" t="s">
        <v>22</v>
      </c>
      <c r="B32" s="10"/>
      <c r="C32" s="10"/>
      <c r="D32" s="10"/>
      <c r="E32" s="10"/>
      <c r="F32" s="10"/>
      <c r="G32" s="10">
        <f>SUM(B32:F32)</f>
        <v>0</v>
      </c>
    </row>
    <row r="33" spans="1:8" x14ac:dyDescent="0.25">
      <c r="A33" s="13" t="s">
        <v>21</v>
      </c>
      <c r="B33" s="10"/>
      <c r="C33" s="10">
        <f>12500+13000</f>
        <v>25500</v>
      </c>
      <c r="D33" s="10"/>
      <c r="E33" s="10"/>
      <c r="F33" s="10"/>
      <c r="G33" s="10">
        <f>SUM(B33:F33)</f>
        <v>25500</v>
      </c>
    </row>
    <row r="34" spans="1:8" x14ac:dyDescent="0.25">
      <c r="A34" s="13" t="s">
        <v>20</v>
      </c>
      <c r="B34" s="10"/>
      <c r="C34" s="10"/>
      <c r="D34" s="10"/>
      <c r="E34" s="10"/>
      <c r="F34" s="10"/>
      <c r="G34" s="10">
        <f>C34</f>
        <v>0</v>
      </c>
    </row>
    <row r="35" spans="1:8" x14ac:dyDescent="0.25">
      <c r="A35" s="13" t="s">
        <v>19</v>
      </c>
      <c r="B35" s="10"/>
      <c r="C35" s="10"/>
      <c r="D35" s="10"/>
      <c r="E35" s="10"/>
      <c r="F35" s="10"/>
      <c r="G35" s="10">
        <f>C35</f>
        <v>0</v>
      </c>
    </row>
    <row r="36" spans="1:8" x14ac:dyDescent="0.25">
      <c r="A36" s="8" t="s">
        <v>18</v>
      </c>
      <c r="B36" s="10"/>
      <c r="C36" s="10">
        <f>22500+152500+105000+35000+39000+76500+67320+112500+156800+38648.4+561351.6</f>
        <v>1367120</v>
      </c>
      <c r="D36" s="10"/>
      <c r="E36" s="10"/>
      <c r="F36" s="10"/>
      <c r="G36" s="10">
        <f>SUM(B36:F36)</f>
        <v>1367120</v>
      </c>
    </row>
    <row r="37" spans="1:8" x14ac:dyDescent="0.25">
      <c r="A37" s="8" t="s">
        <v>17</v>
      </c>
      <c r="B37" s="12"/>
      <c r="C37" s="12"/>
      <c r="D37" s="12"/>
      <c r="E37" s="12"/>
      <c r="F37" s="12"/>
      <c r="G37" s="10">
        <f>SUM(B37:F37)</f>
        <v>0</v>
      </c>
    </row>
    <row r="38" spans="1:8" x14ac:dyDescent="0.25">
      <c r="A38" s="8" t="s">
        <v>16</v>
      </c>
      <c r="B38" s="12"/>
      <c r="C38" s="12"/>
      <c r="D38" s="12"/>
      <c r="E38" s="12"/>
      <c r="F38" s="12"/>
      <c r="G38" s="10">
        <f>SUM(B38:F38)</f>
        <v>0</v>
      </c>
    </row>
    <row r="39" spans="1:8" x14ac:dyDescent="0.25">
      <c r="A39" s="8" t="s">
        <v>15</v>
      </c>
      <c r="B39" s="12"/>
      <c r="C39" s="12"/>
      <c r="D39" s="12"/>
      <c r="E39" s="12"/>
      <c r="F39" s="12"/>
      <c r="G39" s="10">
        <f>SUM(B39:F39)</f>
        <v>0</v>
      </c>
    </row>
    <row r="40" spans="1:8" x14ac:dyDescent="0.25">
      <c r="A40" s="8" t="s">
        <v>14</v>
      </c>
      <c r="B40" s="12"/>
      <c r="C40" s="12">
        <f>46660+18000+9200</f>
        <v>73860</v>
      </c>
      <c r="D40" s="12"/>
      <c r="E40" s="12"/>
      <c r="F40" s="12"/>
      <c r="G40" s="10">
        <f>SUM(B40:F40)</f>
        <v>73860</v>
      </c>
    </row>
    <row r="41" spans="1:8" x14ac:dyDescent="0.25">
      <c r="A41" s="8" t="s">
        <v>13</v>
      </c>
      <c r="B41" s="12"/>
      <c r="C41" s="12">
        <v>27320</v>
      </c>
      <c r="D41" s="12"/>
      <c r="E41" s="12"/>
      <c r="F41" s="12"/>
      <c r="G41" s="10">
        <f>SUM(B41:F41)</f>
        <v>27320</v>
      </c>
    </row>
    <row r="42" spans="1:8" x14ac:dyDescent="0.25">
      <c r="A42" s="8" t="s">
        <v>12</v>
      </c>
      <c r="B42" s="12"/>
      <c r="C42" s="12"/>
      <c r="D42" s="12"/>
      <c r="E42" s="12"/>
      <c r="F42" s="12"/>
      <c r="G42" s="10">
        <f>SUM(B42:F42)</f>
        <v>0</v>
      </c>
    </row>
    <row r="43" spans="1:8" x14ac:dyDescent="0.25">
      <c r="A43" s="8" t="s">
        <v>11</v>
      </c>
      <c r="B43" s="12"/>
      <c r="C43" s="12"/>
      <c r="D43" s="12"/>
      <c r="E43" s="12"/>
      <c r="F43" s="12"/>
      <c r="G43" s="10">
        <f>SUM(B43:F43)</f>
        <v>0</v>
      </c>
    </row>
    <row r="44" spans="1:8" x14ac:dyDescent="0.25">
      <c r="A44" s="8" t="s">
        <v>10</v>
      </c>
      <c r="B44" s="12"/>
      <c r="C44" s="12"/>
      <c r="D44" s="12"/>
      <c r="E44" s="12"/>
      <c r="F44" s="12"/>
      <c r="G44" s="10">
        <f>SUM(B44:F44)</f>
        <v>0</v>
      </c>
    </row>
    <row r="45" spans="1:8" x14ac:dyDescent="0.25">
      <c r="A45" s="8" t="s">
        <v>9</v>
      </c>
      <c r="B45" s="12"/>
      <c r="C45" s="12"/>
      <c r="D45" s="12"/>
      <c r="E45" s="12"/>
      <c r="F45" s="12"/>
      <c r="G45" s="10">
        <f>SUM(B45:F45)</f>
        <v>0</v>
      </c>
    </row>
    <row r="46" spans="1:8" x14ac:dyDescent="0.25">
      <c r="A46" s="8" t="s">
        <v>8</v>
      </c>
      <c r="B46" s="11"/>
      <c r="C46" s="11"/>
      <c r="D46" s="11"/>
      <c r="E46" s="11"/>
      <c r="F46" s="11"/>
      <c r="G46" s="10">
        <f>SUM(B46:F46)</f>
        <v>0</v>
      </c>
    </row>
    <row r="47" spans="1:8" x14ac:dyDescent="0.25">
      <c r="A47" s="8" t="s">
        <v>7</v>
      </c>
      <c r="B47" s="9">
        <f>SUM(B19:B46)</f>
        <v>0</v>
      </c>
      <c r="C47" s="9">
        <f>SUM(C19:C46)</f>
        <v>1605325</v>
      </c>
      <c r="D47" s="9">
        <f>SUM(D19:D46)</f>
        <v>0</v>
      </c>
      <c r="E47" s="9">
        <f>SUM(E19:E46)</f>
        <v>0</v>
      </c>
      <c r="F47" s="9">
        <f>SUM(F19:F46)</f>
        <v>0</v>
      </c>
      <c r="G47" s="9">
        <f>SUM(G19:G46)</f>
        <v>1605325</v>
      </c>
    </row>
    <row r="48" spans="1:8" ht="15.75" thickBot="1" x14ac:dyDescent="0.3">
      <c r="A48" s="8" t="s">
        <v>6</v>
      </c>
      <c r="B48" s="6">
        <f>B17-B47</f>
        <v>7225741.3739999998</v>
      </c>
      <c r="C48" s="6">
        <f>C17-C47</f>
        <v>15254738.206</v>
      </c>
      <c r="D48" s="7">
        <f>D17-D47</f>
        <v>0</v>
      </c>
      <c r="E48" s="7">
        <f>E17-E47</f>
        <v>0</v>
      </c>
      <c r="F48" s="7">
        <f>F17-F47</f>
        <v>0</v>
      </c>
      <c r="G48" s="6">
        <f>SUM(B48:F48)</f>
        <v>22480479.579999998</v>
      </c>
      <c r="H48" s="5"/>
    </row>
    <row r="49" spans="1:7" ht="15.75" thickTop="1" x14ac:dyDescent="0.25">
      <c r="C49" s="5"/>
      <c r="G49" s="5">
        <f>G48-[1]June!$F$53</f>
        <v>2.5000013411045074E-3</v>
      </c>
    </row>
    <row r="51" spans="1:7" x14ac:dyDescent="0.25">
      <c r="A51" t="s">
        <v>5</v>
      </c>
      <c r="E51" t="s">
        <v>4</v>
      </c>
    </row>
    <row r="54" spans="1:7" x14ac:dyDescent="0.25">
      <c r="A54" s="4" t="s">
        <v>3</v>
      </c>
      <c r="E54" s="3" t="s">
        <v>2</v>
      </c>
      <c r="F54" s="3"/>
      <c r="G54" s="3"/>
    </row>
    <row r="55" spans="1:7" x14ac:dyDescent="0.25">
      <c r="A55" s="2" t="s">
        <v>1</v>
      </c>
      <c r="E55" s="1" t="s">
        <v>0</v>
      </c>
      <c r="F55" s="1"/>
      <c r="G55" s="1"/>
    </row>
  </sheetData>
  <mergeCells count="6">
    <mergeCell ref="A1:G1"/>
    <mergeCell ref="A2:G2"/>
    <mergeCell ref="A3:G3"/>
    <mergeCell ref="B5:C5"/>
    <mergeCell ref="E54:G54"/>
    <mergeCell ref="E55:G55"/>
  </mergeCells>
  <pageMargins left="0.25" right="0.25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 Naman</dc:creator>
  <cp:lastModifiedBy>Nida Naman</cp:lastModifiedBy>
  <dcterms:created xsi:type="dcterms:W3CDTF">2018-07-25T01:49:26Z</dcterms:created>
  <dcterms:modified xsi:type="dcterms:W3CDTF">2018-07-25T01:59:44Z</dcterms:modified>
</cp:coreProperties>
</file>